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75" windowWidth="15315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'Sheet1'!$A$1:$Z$41</definedName>
  </definedNames>
  <calcPr calcId="125725"/>
</workbook>
</file>

<file path=xl/sharedStrings.xml><?xml version="1.0" encoding="utf-8"?>
<sst xmlns="http://schemas.openxmlformats.org/spreadsheetml/2006/main" count="43" uniqueCount="33">
  <si>
    <t>Brave Heart Volunteers</t>
  </si>
  <si>
    <t>Sitka Counseling &amp; Prevention Services</t>
  </si>
  <si>
    <t>Southeast Alaska Independent Living</t>
  </si>
  <si>
    <t>Youth Advocates of Sitka, Inc.</t>
  </si>
  <si>
    <t>Alaska Arts Southeast (Sitka Fine Arts Camp)</t>
  </si>
  <si>
    <t>Greater Sitka Arts Council</t>
  </si>
  <si>
    <t>Sitka Summer Music Festival</t>
  </si>
  <si>
    <t>Sitka Trail Works</t>
  </si>
  <si>
    <t>APPLICANT/CATEGORY FUNDING</t>
  </si>
  <si>
    <t>Award Amount</t>
  </si>
  <si>
    <t>Pete Esquiro</t>
  </si>
  <si>
    <t>Phyllis Hackett</t>
  </si>
  <si>
    <t>Request</t>
  </si>
  <si>
    <t>Average</t>
  </si>
  <si>
    <t>Sitka Local Foods Network Inc.</t>
  </si>
  <si>
    <t>Mayor McConnell</t>
  </si>
  <si>
    <t>Matt Hunter</t>
  </si>
  <si>
    <t>Ben Miyasato</t>
  </si>
  <si>
    <t>Mike Reif</t>
  </si>
  <si>
    <t>Aaron Swanson</t>
  </si>
  <si>
    <t>HUMAN SERVICES $50,000</t>
  </si>
  <si>
    <t>Salvation Army Alaska Sitka Corp</t>
  </si>
  <si>
    <t>Alaska Longline Fishermen's Assoc.</t>
  </si>
  <si>
    <t>Alaska Sustainbable Fisheries Trust</t>
  </si>
  <si>
    <t>Pioneers of Alaska Igloos 12 &amp; 22</t>
  </si>
  <si>
    <t>Sitka Sound Science Center</t>
  </si>
  <si>
    <t>The Island Institute Inc.</t>
  </si>
  <si>
    <t>The SEER School</t>
  </si>
  <si>
    <t>CULTURAL &amp; EDUCATIONAL $20,000</t>
  </si>
  <si>
    <t>Recused</t>
  </si>
  <si>
    <t>Sitka Community Development</t>
  </si>
  <si>
    <t>COMMUNITY DEVELOPMENT $20,000</t>
  </si>
  <si>
    <t>Requested Funds TOTAL  ($90,000 Available)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</si>
</sst>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6" fontId="3" fillId="0" borderId="0" xfId="0" applyNumberFormat="1" applyFont="1" applyBorder="1"/>
    <xf numFmtId="0" fontId="3" fillId="0" borderId="3" xfId="0" applyFont="1" applyBorder="1" applyAlignment="1">
      <alignment wrapText="1"/>
    </xf>
    <xf numFmtId="0" fontId="0" fillId="0" borderId="3" xfId="0" applyBorder="1"/>
    <xf numFmtId="0" fontId="5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6" fontId="7" fillId="0" borderId="3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1" fontId="3" fillId="0" borderId="0" xfId="0" applyNumberFormat="1" applyFont="1"/>
    <xf numFmtId="3" fontId="4" fillId="0" borderId="0" xfId="0" applyNumberFormat="1" applyFont="1" applyAlignment="1">
      <alignment horizontal="right" wrapText="1"/>
    </xf>
    <xf numFmtId="0" fontId="0" fillId="0" borderId="1" xfId="0" applyBorder="1" applyAlignment="1">
      <alignment horizontal="right"/>
    </xf>
    <xf numFmtId="1" fontId="3" fillId="0" borderId="1" xfId="0" applyNumberFormat="1" applyFont="1" applyBorder="1"/>
    <xf numFmtId="3" fontId="3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tabSelected="1" workbookViewId="0" topLeftCell="A1">
      <selection activeCell="F1" sqref="F1"/>
    </sheetView>
  </sheetViews>
  <sheetFormatPr defaultColWidth="9.140625" defaultRowHeight="15"/>
  <cols>
    <col min="1" max="1" width="31.00390625" style="0" customWidth="1"/>
    <col min="2" max="2" width="11.00390625" style="22" customWidth="1"/>
    <col min="3" max="3" width="13.28125" style="15" customWidth="1"/>
    <col min="4" max="4" width="9.7109375" style="15" customWidth="1"/>
    <col min="5" max="5" width="10.57421875" style="16" customWidth="1"/>
    <col min="6" max="6" width="12.28125" style="16" customWidth="1"/>
    <col min="7" max="7" width="7.00390625" style="16" customWidth="1"/>
    <col min="8" max="8" width="10.140625" style="16" customWidth="1"/>
    <col min="9" max="9" width="12.57421875" style="16" customWidth="1"/>
    <col min="10" max="10" width="10.7109375" style="16" customWidth="1"/>
    <col min="11" max="11" width="11.140625" style="16" customWidth="1"/>
    <col min="12" max="12" width="12.140625" style="10" customWidth="1"/>
    <col min="13" max="52" width="8.8515625" style="10" customWidth="1"/>
  </cols>
  <sheetData>
    <row r="1" spans="1:52" s="18" customFormat="1" ht="47.25">
      <c r="A1" s="1" t="s">
        <v>8</v>
      </c>
      <c r="B1" s="35" t="s">
        <v>12</v>
      </c>
      <c r="C1" s="34" t="s">
        <v>15</v>
      </c>
      <c r="D1" s="34" t="s">
        <v>16</v>
      </c>
      <c r="E1" s="34" t="s">
        <v>10</v>
      </c>
      <c r="F1" s="34" t="s">
        <v>17</v>
      </c>
      <c r="G1" s="34" t="s">
        <v>18</v>
      </c>
      <c r="H1" s="34" t="s">
        <v>11</v>
      </c>
      <c r="I1" s="34" t="s">
        <v>19</v>
      </c>
      <c r="J1" s="34" t="s">
        <v>13</v>
      </c>
      <c r="K1" s="34" t="s">
        <v>9</v>
      </c>
      <c r="L1" s="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12" ht="20.45" customHeight="1">
      <c r="A2" s="2" t="s">
        <v>0</v>
      </c>
      <c r="B2" s="19">
        <v>20000</v>
      </c>
      <c r="C2" s="27">
        <v>10000</v>
      </c>
      <c r="D2" s="27">
        <v>20000</v>
      </c>
      <c r="E2" s="28">
        <v>20000</v>
      </c>
      <c r="F2" s="28">
        <v>10000</v>
      </c>
      <c r="G2" s="28">
        <v>15000</v>
      </c>
      <c r="H2" s="39">
        <v>18000</v>
      </c>
      <c r="I2" s="39">
        <v>10000</v>
      </c>
      <c r="J2" s="40">
        <f>SUM(C2:I2)/7</f>
        <v>14714.285714285714</v>
      </c>
      <c r="K2" s="28">
        <v>14714</v>
      </c>
      <c r="L2" s="11"/>
    </row>
    <row r="3" spans="1:12" ht="30.75" customHeight="1">
      <c r="A3" s="2" t="s">
        <v>1</v>
      </c>
      <c r="B3" s="19">
        <v>10000</v>
      </c>
      <c r="C3" s="27">
        <v>7000</v>
      </c>
      <c r="D3" s="27">
        <v>10000</v>
      </c>
      <c r="E3" s="28">
        <v>0</v>
      </c>
      <c r="F3" s="28">
        <v>10000</v>
      </c>
      <c r="G3" s="28">
        <v>10000</v>
      </c>
      <c r="H3" s="39">
        <v>7000</v>
      </c>
      <c r="I3" s="39">
        <v>10000</v>
      </c>
      <c r="J3" s="41">
        <f aca="true" t="shared" si="0" ref="J3:J7">SUM(C3:I3)/7</f>
        <v>7714.285714285715</v>
      </c>
      <c r="K3" s="28">
        <v>7714</v>
      </c>
      <c r="L3" s="11"/>
    </row>
    <row r="4" spans="1:12" ht="20.45" customHeight="1">
      <c r="A4" s="2" t="s">
        <v>14</v>
      </c>
      <c r="B4" s="19">
        <v>5900</v>
      </c>
      <c r="C4" s="27">
        <v>3000</v>
      </c>
      <c r="D4" s="27">
        <v>4000</v>
      </c>
      <c r="E4" s="28">
        <v>0</v>
      </c>
      <c r="F4" s="28">
        <v>5000</v>
      </c>
      <c r="G4" s="28">
        <v>2000</v>
      </c>
      <c r="H4" s="39">
        <v>5000</v>
      </c>
      <c r="I4" s="39">
        <v>5000</v>
      </c>
      <c r="J4" s="41">
        <f t="shared" si="0"/>
        <v>3428.5714285714284</v>
      </c>
      <c r="K4" s="28">
        <v>3429</v>
      </c>
      <c r="L4" s="11"/>
    </row>
    <row r="5" spans="1:12" ht="20.45" customHeight="1">
      <c r="A5" s="2" t="s">
        <v>2</v>
      </c>
      <c r="B5" s="19">
        <v>13000</v>
      </c>
      <c r="C5" s="27">
        <v>8500</v>
      </c>
      <c r="D5" s="27">
        <v>9000</v>
      </c>
      <c r="E5" s="28">
        <v>10000</v>
      </c>
      <c r="F5" s="28">
        <v>10000</v>
      </c>
      <c r="G5" s="28">
        <v>8000</v>
      </c>
      <c r="H5" s="39">
        <v>8000</v>
      </c>
      <c r="I5" s="39">
        <v>5000</v>
      </c>
      <c r="J5" s="41">
        <f t="shared" si="0"/>
        <v>8357.142857142857</v>
      </c>
      <c r="K5" s="28">
        <v>8357</v>
      </c>
      <c r="L5" s="11"/>
    </row>
    <row r="6" spans="1:12" ht="20.45" customHeight="1">
      <c r="A6" s="2" t="s">
        <v>21</v>
      </c>
      <c r="B6" s="19">
        <v>20000</v>
      </c>
      <c r="C6" s="27">
        <v>15500</v>
      </c>
      <c r="D6" s="27">
        <v>5000</v>
      </c>
      <c r="E6" s="28">
        <v>20000</v>
      </c>
      <c r="F6" s="28">
        <v>10000</v>
      </c>
      <c r="G6" s="28">
        <v>15000</v>
      </c>
      <c r="H6" s="39">
        <v>12000</v>
      </c>
      <c r="I6" s="39">
        <v>20000</v>
      </c>
      <c r="J6" s="41">
        <f t="shared" si="0"/>
        <v>13928.57142857143</v>
      </c>
      <c r="K6" s="28">
        <v>13929</v>
      </c>
      <c r="L6" s="11"/>
    </row>
    <row r="7" spans="1:12" ht="19.15" customHeight="1" thickBot="1">
      <c r="A7" s="3" t="s">
        <v>3</v>
      </c>
      <c r="B7" s="20">
        <v>10000</v>
      </c>
      <c r="C7" s="29">
        <v>6000</v>
      </c>
      <c r="D7" s="29">
        <v>2000</v>
      </c>
      <c r="E7" s="30">
        <v>0</v>
      </c>
      <c r="F7" s="30">
        <v>5000</v>
      </c>
      <c r="G7" s="30">
        <v>0</v>
      </c>
      <c r="H7" s="43">
        <v>0</v>
      </c>
      <c r="I7" s="43">
        <v>0</v>
      </c>
      <c r="J7" s="44">
        <f t="shared" si="0"/>
        <v>1857.142857142857</v>
      </c>
      <c r="K7" s="30">
        <v>1857</v>
      </c>
      <c r="L7" s="11"/>
    </row>
    <row r="8" spans="1:52" s="5" customFormat="1" ht="20.45" customHeight="1" thickBot="1">
      <c r="A8" s="4" t="s">
        <v>20</v>
      </c>
      <c r="B8" s="38">
        <f aca="true" t="shared" si="1" ref="B8:H8">SUM(B2:B7)</f>
        <v>78900</v>
      </c>
      <c r="C8" s="24">
        <f t="shared" si="1"/>
        <v>50000</v>
      </c>
      <c r="D8" s="24">
        <f t="shared" si="1"/>
        <v>50000</v>
      </c>
      <c r="E8" s="24">
        <f t="shared" si="1"/>
        <v>50000</v>
      </c>
      <c r="F8" s="24">
        <f t="shared" si="1"/>
        <v>50000</v>
      </c>
      <c r="G8" s="24">
        <f t="shared" si="1"/>
        <v>50000</v>
      </c>
      <c r="H8" s="24">
        <f t="shared" si="1"/>
        <v>50000</v>
      </c>
      <c r="I8" s="24">
        <v>50000</v>
      </c>
      <c r="J8" s="45">
        <f>SUM(J2:J7)</f>
        <v>49999.99999999999</v>
      </c>
      <c r="K8" s="30">
        <f>SUM(K2:K7)</f>
        <v>50000</v>
      </c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12" ht="28.7" customHeight="1">
      <c r="A9" s="2" t="s">
        <v>22</v>
      </c>
      <c r="B9" s="19">
        <v>8500</v>
      </c>
      <c r="C9" s="27" t="s">
        <v>29</v>
      </c>
      <c r="D9" s="27">
        <v>0</v>
      </c>
      <c r="E9" s="28">
        <v>6000</v>
      </c>
      <c r="F9" s="28">
        <v>0</v>
      </c>
      <c r="G9" s="28">
        <v>2000</v>
      </c>
      <c r="H9" s="28">
        <v>2500</v>
      </c>
      <c r="I9" s="28">
        <v>0</v>
      </c>
      <c r="J9" s="42">
        <f aca="true" t="shared" si="2" ref="J9:J16">SUM(C9:I9)/6</f>
        <v>1750</v>
      </c>
      <c r="K9" s="28">
        <v>1750</v>
      </c>
      <c r="L9" s="11"/>
    </row>
    <row r="10" spans="1:12" ht="20.45" customHeight="1">
      <c r="A10" s="2" t="s">
        <v>23</v>
      </c>
      <c r="B10" s="19">
        <v>8405.47</v>
      </c>
      <c r="C10" s="27" t="s">
        <v>29</v>
      </c>
      <c r="D10" s="27">
        <v>0</v>
      </c>
      <c r="E10" s="28">
        <v>0</v>
      </c>
      <c r="F10" s="28">
        <v>0</v>
      </c>
      <c r="G10" s="28">
        <v>3000</v>
      </c>
      <c r="H10" s="28">
        <v>3000</v>
      </c>
      <c r="I10" s="28">
        <v>0</v>
      </c>
      <c r="J10" s="42">
        <f t="shared" si="2"/>
        <v>1000</v>
      </c>
      <c r="K10" s="28">
        <v>1000</v>
      </c>
      <c r="L10" s="11"/>
    </row>
    <row r="11" spans="1:12" ht="20.45" customHeight="1">
      <c r="A11" s="2" t="s">
        <v>5</v>
      </c>
      <c r="B11" s="19">
        <v>8000</v>
      </c>
      <c r="C11" s="27" t="s">
        <v>29</v>
      </c>
      <c r="D11" s="27">
        <v>5000</v>
      </c>
      <c r="E11" s="28">
        <v>5500</v>
      </c>
      <c r="F11" s="28">
        <v>6000</v>
      </c>
      <c r="G11" s="28">
        <v>3000</v>
      </c>
      <c r="H11" s="28">
        <v>3500</v>
      </c>
      <c r="I11" s="28">
        <v>5000</v>
      </c>
      <c r="J11" s="42">
        <f t="shared" si="2"/>
        <v>4666.666666666667</v>
      </c>
      <c r="K11" s="28">
        <v>4667</v>
      </c>
      <c r="L11" s="11"/>
    </row>
    <row r="12" spans="1:12" ht="20.45" customHeight="1">
      <c r="A12" s="2" t="s">
        <v>24</v>
      </c>
      <c r="B12" s="19">
        <v>4000</v>
      </c>
      <c r="C12" s="27" t="s">
        <v>29</v>
      </c>
      <c r="D12" s="27">
        <v>1000</v>
      </c>
      <c r="E12" s="28">
        <v>0</v>
      </c>
      <c r="F12" s="28">
        <v>0</v>
      </c>
      <c r="G12" s="28">
        <v>1000</v>
      </c>
      <c r="H12" s="28">
        <v>1500</v>
      </c>
      <c r="I12" s="28">
        <v>1000</v>
      </c>
      <c r="J12" s="42">
        <f t="shared" si="2"/>
        <v>750</v>
      </c>
      <c r="K12" s="28">
        <v>750</v>
      </c>
      <c r="L12" s="11"/>
    </row>
    <row r="13" spans="1:12" ht="20.45" customHeight="1">
      <c r="A13" s="2" t="s">
        <v>25</v>
      </c>
      <c r="B13" s="19">
        <v>3500</v>
      </c>
      <c r="C13" s="27" t="s">
        <v>29</v>
      </c>
      <c r="D13" s="27">
        <v>3500</v>
      </c>
      <c r="E13" s="28">
        <v>3500</v>
      </c>
      <c r="F13" s="28">
        <v>3500</v>
      </c>
      <c r="G13" s="28">
        <v>2000</v>
      </c>
      <c r="H13" s="28">
        <v>2500</v>
      </c>
      <c r="I13" s="28">
        <v>3500</v>
      </c>
      <c r="J13" s="42">
        <f t="shared" si="2"/>
        <v>3083.3333333333335</v>
      </c>
      <c r="K13" s="28">
        <v>3083</v>
      </c>
      <c r="L13" s="11"/>
    </row>
    <row r="14" spans="1:12" ht="20.45" customHeight="1">
      <c r="A14" s="2" t="s">
        <v>6</v>
      </c>
      <c r="B14" s="19">
        <v>7500</v>
      </c>
      <c r="C14" s="27" t="s">
        <v>29</v>
      </c>
      <c r="D14" s="27">
        <v>5500</v>
      </c>
      <c r="E14" s="28">
        <v>3000</v>
      </c>
      <c r="F14" s="28">
        <v>6500</v>
      </c>
      <c r="G14" s="28">
        <v>5000</v>
      </c>
      <c r="H14" s="28">
        <v>3500</v>
      </c>
      <c r="I14" s="28">
        <v>3000</v>
      </c>
      <c r="J14" s="42">
        <f t="shared" si="2"/>
        <v>4416.666666666667</v>
      </c>
      <c r="K14" s="28">
        <v>4417</v>
      </c>
      <c r="L14" s="11"/>
    </row>
    <row r="15" spans="1:12" ht="20.45" customHeight="1">
      <c r="A15" s="2" t="s">
        <v>26</v>
      </c>
      <c r="B15" s="19">
        <v>10000</v>
      </c>
      <c r="C15" s="27" t="s">
        <v>29</v>
      </c>
      <c r="D15" s="27">
        <v>5000</v>
      </c>
      <c r="E15" s="28">
        <v>2000</v>
      </c>
      <c r="F15" s="28">
        <v>3000</v>
      </c>
      <c r="G15" s="28">
        <v>2000</v>
      </c>
      <c r="H15" s="28">
        <v>3500</v>
      </c>
      <c r="I15" s="28">
        <v>3000</v>
      </c>
      <c r="J15" s="42">
        <f t="shared" si="2"/>
        <v>3083.3333333333335</v>
      </c>
      <c r="K15" s="28">
        <v>3083</v>
      </c>
      <c r="L15" s="11"/>
    </row>
    <row r="16" spans="1:52" s="5" customFormat="1" ht="20.45" customHeight="1" thickBot="1">
      <c r="A16" s="3" t="s">
        <v>27</v>
      </c>
      <c r="B16" s="20">
        <v>6000</v>
      </c>
      <c r="C16" s="27" t="s">
        <v>29</v>
      </c>
      <c r="D16" s="29">
        <v>0</v>
      </c>
      <c r="E16" s="30">
        <v>0</v>
      </c>
      <c r="F16" s="30">
        <v>1000</v>
      </c>
      <c r="G16" s="28">
        <v>2000</v>
      </c>
      <c r="H16" s="28">
        <v>0</v>
      </c>
      <c r="I16" s="28">
        <v>4500</v>
      </c>
      <c r="J16" s="42">
        <f t="shared" si="2"/>
        <v>1250</v>
      </c>
      <c r="K16" s="28">
        <v>1250</v>
      </c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8" customFormat="1" ht="28.7" customHeight="1" thickBot="1">
      <c r="A17" s="6" t="s">
        <v>28</v>
      </c>
      <c r="B17" s="23">
        <f>SUM(B9:B16)</f>
        <v>55905.47</v>
      </c>
      <c r="C17" s="31">
        <f>SUM(C9:C16)</f>
        <v>0</v>
      </c>
      <c r="D17" s="31">
        <f aca="true" t="shared" si="3" ref="D17:H17">SUM(D9:D16)</f>
        <v>20000</v>
      </c>
      <c r="E17" s="31">
        <f t="shared" si="3"/>
        <v>20000</v>
      </c>
      <c r="F17" s="31">
        <f t="shared" si="3"/>
        <v>20000</v>
      </c>
      <c r="G17" s="31">
        <v>20000</v>
      </c>
      <c r="H17" s="31">
        <f t="shared" si="3"/>
        <v>20000</v>
      </c>
      <c r="I17" s="31">
        <v>20000</v>
      </c>
      <c r="J17" s="25">
        <f>SUM(J9:J16)</f>
        <v>20000</v>
      </c>
      <c r="K17" s="32">
        <f>SUM(K9:K16)</f>
        <v>20000</v>
      </c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s="8" customFormat="1" ht="28.7" customHeight="1" thickBot="1">
      <c r="A18" s="7" t="s">
        <v>4</v>
      </c>
      <c r="B18" s="23">
        <v>10000</v>
      </c>
      <c r="C18" s="31" t="s">
        <v>29</v>
      </c>
      <c r="D18" s="31">
        <v>10000</v>
      </c>
      <c r="E18" s="31">
        <v>10000</v>
      </c>
      <c r="F18" s="31">
        <v>10000</v>
      </c>
      <c r="G18" s="31">
        <v>7000</v>
      </c>
      <c r="H18" s="31">
        <v>8000</v>
      </c>
      <c r="I18" s="31">
        <v>10000</v>
      </c>
      <c r="J18" s="25">
        <f>SUM(C18:I18)/6</f>
        <v>9166.666666666666</v>
      </c>
      <c r="K18" s="32">
        <v>9167</v>
      </c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8" customFormat="1" ht="20.45" customHeight="1" thickBot="1">
      <c r="A19" s="7" t="s">
        <v>30</v>
      </c>
      <c r="B19" s="21">
        <v>10000</v>
      </c>
      <c r="C19" s="31" t="s">
        <v>29</v>
      </c>
      <c r="D19" s="31">
        <v>0</v>
      </c>
      <c r="E19" s="32">
        <v>0</v>
      </c>
      <c r="F19" s="32">
        <v>5000</v>
      </c>
      <c r="G19" s="32">
        <v>7000</v>
      </c>
      <c r="H19" s="32">
        <v>4000</v>
      </c>
      <c r="I19" s="32">
        <v>0</v>
      </c>
      <c r="J19" s="25">
        <f>SUM(C19:I19)/6</f>
        <v>2666.6666666666665</v>
      </c>
      <c r="K19" s="32">
        <v>2667</v>
      </c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8" customFormat="1" ht="30.6" customHeight="1" thickBot="1">
      <c r="A20" s="8" t="s">
        <v>7</v>
      </c>
      <c r="B20" s="21">
        <v>10000</v>
      </c>
      <c r="C20" s="31" t="s">
        <v>29</v>
      </c>
      <c r="D20" s="31">
        <v>10000</v>
      </c>
      <c r="E20" s="32">
        <v>10000</v>
      </c>
      <c r="F20" s="32">
        <v>5000</v>
      </c>
      <c r="G20" s="32">
        <v>6000</v>
      </c>
      <c r="H20" s="32">
        <v>8000</v>
      </c>
      <c r="I20" s="32">
        <v>10000</v>
      </c>
      <c r="J20" s="25">
        <v>8167</v>
      </c>
      <c r="K20" s="32">
        <v>8166</v>
      </c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8" customFormat="1" ht="28.7" customHeight="1" thickBot="1">
      <c r="A21" s="6" t="s">
        <v>31</v>
      </c>
      <c r="B21" s="23">
        <f>SUM(B18:B20)</f>
        <v>30000</v>
      </c>
      <c r="C21" s="31"/>
      <c r="D21" s="31">
        <f aca="true" t="shared" si="4" ref="D21:I21">SUM(D18:D20)</f>
        <v>20000</v>
      </c>
      <c r="E21" s="31">
        <f t="shared" si="4"/>
        <v>20000</v>
      </c>
      <c r="F21" s="31">
        <f t="shared" si="4"/>
        <v>20000</v>
      </c>
      <c r="G21" s="31">
        <f t="shared" si="4"/>
        <v>20000</v>
      </c>
      <c r="H21" s="31">
        <f t="shared" si="4"/>
        <v>20000</v>
      </c>
      <c r="I21" s="31">
        <f t="shared" si="4"/>
        <v>20000</v>
      </c>
      <c r="J21" s="24">
        <f>SUM(J18:J20)</f>
        <v>20000.333333333332</v>
      </c>
      <c r="K21" s="32">
        <f>SUM(K18:K20)</f>
        <v>20000</v>
      </c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12" s="13" customFormat="1" ht="20.45" customHeight="1" thickBot="1">
      <c r="A22" s="12" t="s">
        <v>32</v>
      </c>
      <c r="B22" s="14">
        <f>SUM(B8+B17+B21)</f>
        <v>164805.47</v>
      </c>
      <c r="C22" s="33"/>
      <c r="D22" s="33"/>
      <c r="E22" s="33"/>
      <c r="F22" s="33"/>
      <c r="G22" s="33"/>
      <c r="H22" s="33"/>
      <c r="I22" s="33"/>
      <c r="J22" s="26"/>
      <c r="K22" s="37"/>
      <c r="L22" s="36"/>
    </row>
    <row r="23" ht="15.75" thickTop="1"/>
  </sheetData>
  <printOptions gridLines="1"/>
  <pageMargins left="0.25" right="0.25" top="0.25" bottom="0.15" header="0.3" footer="0.3"/>
  <pageSetup fitToHeight="0" fitToWidth="0" horizontalDpi="600" verticalDpi="600" orientation="landscape" scale="85" r:id="rId1"/>
  <colBreaks count="1" manualBreakCount="1">
    <brk id="1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</dc:creator>
  <cp:keywords/>
  <dc:description/>
  <cp:lastModifiedBy>colleen</cp:lastModifiedBy>
  <cp:lastPrinted>2014-09-02T19:11:33Z</cp:lastPrinted>
  <dcterms:created xsi:type="dcterms:W3CDTF">2011-08-19T18:35:45Z</dcterms:created>
  <dcterms:modified xsi:type="dcterms:W3CDTF">2014-09-10T22:36:52Z</dcterms:modified>
  <cp:category/>
  <cp:version/>
  <cp:contentType/>
  <cp:contentStatus/>
</cp:coreProperties>
</file>